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13 сессия\Реш. № 118 Об исполнении местного бюджета за 2025 год\"/>
    </mc:Choice>
  </mc:AlternateContent>
  <xr:revisionPtr revIDLastSave="0" documentId="13_ncr:1_{477E4C94-1869-47CB-B606-E9DBD3747CE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5" i="1" l="1"/>
  <c r="G64" i="1"/>
  <c r="F63" i="1"/>
  <c r="G63" i="1" s="1"/>
  <c r="E63" i="1"/>
  <c r="D63" i="1"/>
  <c r="G62" i="1"/>
  <c r="G61" i="1"/>
  <c r="F61" i="1"/>
  <c r="E61" i="1"/>
  <c r="D61" i="1"/>
  <c r="G60" i="1"/>
  <c r="G59" i="1"/>
  <c r="G58" i="1"/>
  <c r="G57" i="1"/>
  <c r="G56" i="1"/>
  <c r="F56" i="1"/>
  <c r="E56" i="1"/>
  <c r="D56" i="1"/>
  <c r="G55" i="1"/>
  <c r="G54" i="1"/>
  <c r="E53" i="1"/>
  <c r="G53" i="1" s="1"/>
  <c r="D53" i="1"/>
  <c r="D51" i="1" s="1"/>
  <c r="G52" i="1"/>
  <c r="F51" i="1"/>
  <c r="G51" i="1" s="1"/>
  <c r="E51" i="1"/>
  <c r="G50" i="1"/>
  <c r="F49" i="1"/>
  <c r="G49" i="1" s="1"/>
  <c r="E49" i="1"/>
  <c r="D49" i="1"/>
  <c r="G48" i="1"/>
  <c r="G47" i="1"/>
  <c r="G46" i="1"/>
  <c r="F46" i="1"/>
  <c r="E46" i="1"/>
  <c r="D46" i="1"/>
  <c r="G45" i="1"/>
  <c r="G44" i="1"/>
  <c r="G43" i="1"/>
  <c r="G42" i="1"/>
  <c r="G41" i="1"/>
  <c r="G40" i="1"/>
  <c r="F39" i="1"/>
  <c r="G39" i="1" s="1"/>
  <c r="E39" i="1"/>
  <c r="D39" i="1"/>
  <c r="G38" i="1"/>
  <c r="F37" i="1"/>
  <c r="G37" i="1" s="1"/>
  <c r="E37" i="1"/>
  <c r="D37" i="1"/>
  <c r="G36" i="1"/>
  <c r="G35" i="1"/>
  <c r="F34" i="1"/>
  <c r="G34" i="1" s="1"/>
  <c r="E34" i="1"/>
  <c r="D34" i="1"/>
  <c r="G33" i="1"/>
  <c r="G32" i="1"/>
  <c r="E31" i="1"/>
  <c r="E28" i="1" s="1"/>
  <c r="D31" i="1"/>
  <c r="G30" i="1"/>
  <c r="G29" i="1"/>
  <c r="F28" i="1"/>
  <c r="D28" i="1"/>
  <c r="G27" i="1"/>
  <c r="G26" i="1"/>
  <c r="G25" i="1"/>
  <c r="F24" i="1"/>
  <c r="G24" i="1" s="1"/>
  <c r="E24" i="1"/>
  <c r="D24" i="1"/>
  <c r="G23" i="1"/>
  <c r="G22" i="1"/>
  <c r="F22" i="1"/>
  <c r="E22" i="1"/>
  <c r="D22" i="1"/>
  <c r="G21" i="1"/>
  <c r="G20" i="1"/>
  <c r="G19" i="1"/>
  <c r="G18" i="1"/>
  <c r="G17" i="1"/>
  <c r="E17" i="1"/>
  <c r="D17" i="1"/>
  <c r="D13" i="1" s="1"/>
  <c r="D11" i="1" s="1"/>
  <c r="G16" i="1"/>
  <c r="G15" i="1"/>
  <c r="G14" i="1"/>
  <c r="F13" i="1"/>
  <c r="G13" i="1" s="1"/>
  <c r="E13" i="1"/>
  <c r="G28" i="1" l="1"/>
  <c r="E11" i="1"/>
  <c r="F11" i="1"/>
  <c r="G11" i="1" s="1"/>
  <c r="G31" i="1"/>
</calcChain>
</file>

<file path=xl/sharedStrings.xml><?xml version="1.0" encoding="utf-8"?>
<sst xmlns="http://schemas.openxmlformats.org/spreadsheetml/2006/main" count="157" uniqueCount="82">
  <si>
    <t>ПРИЛОЖЕНИЕ  № 2</t>
  </si>
  <si>
    <t>к решению Совета  муниципального</t>
  </si>
  <si>
    <t>образования Северский муниципальный</t>
  </si>
  <si>
    <t>район Краснодарского края</t>
  </si>
  <si>
    <t>Распределение бюджетных ассигнований по разделам и подразделам классификации расходов бюджетов на 2025 год</t>
  </si>
  <si>
    <t>тыс. рублей</t>
  </si>
  <si>
    <t>Наименование</t>
  </si>
  <si>
    <t>РЗ</t>
  </si>
  <si>
    <t>ПР</t>
  </si>
  <si>
    <t>Бюджет, утвержденный решением Совета МО Северский муниципальный район Краснодарского края от 19.12.2024 №523 (в редакции от 25.12.2025 №39)</t>
  </si>
  <si>
    <t>Уточненная бюджетная роспись на 2025 год</t>
  </si>
  <si>
    <t xml:space="preserve">Исполнено 
за 2025 год </t>
  </si>
  <si>
    <t>Процент исполнения к уточненной бюджетной росписи на 2025 год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</si>
  <si>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</si>
  <si>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</si>
  <si>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</si>
  <si>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</si>
  <si>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</si>
  <si>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субъекта Российской Федерации и муниципального образования 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</si>
  <si>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</si>
  <si>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</si>
  <si>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</si>
  <si>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</si>
  <si>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</si>
  <si>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</si>
  <si>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</si>
  <si>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</si>
  <si>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</si>
  <si>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</si>
  <si>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</si>
  <si>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</si>
  <si>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</si>
  <si>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</si>
  <si>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</si>
  <si>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</si>
  <si>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</si>
  <si>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</si>
  <si>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</si>
  <si>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</si>
  <si>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</si>
  <si>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</si>
  <si>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</si>
  <si>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</si>
  <si>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</si>
  <si>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</si>
  <si>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</si>
  <si>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</si>
  <si>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</si>
  <si>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</si>
  <si>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</si>
  <si>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</si>
  <si>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</si>
  <si>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</si>
  <si>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</si>
  <si>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</si>
  <si>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</si>
  <si>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</si>
  <si>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</si>
  <si>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</si>
  <si>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</si>
  <si>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</si>
  <si>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</si>
  <si>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</si>
  <si>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</si>
  <si>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</si>
  <si>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</si>
  <si>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</si>
  <si>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</si>
  <si>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</si>
  <si>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</si>
  <si>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</si>
  <si>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</si>
  <si>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</si>
  <si>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</si>
  <si>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</si>
  <si>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(муниципального) долга 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</si>
  <si>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</si>
  <si>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</si>
  <si>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</si>
  <si>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</si>
  <si>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14</t>
  </si>
  <si>
    <t>от 25 июня 2026 года № 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</si>
</sst>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/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576"/>
  <sheetViews>
    <sheetView tabSelected="1" view="pageBreakPreview" zoomScaleNormal="100" zoomScaleSheetLayoutView="100" zoomScalePageLayoutView="95" workbookViewId="0">
      <selection activeCell="A68" sqref="A68:G68"/>
    </sheetView>
  </sheetViews>
  <sheetFormatPr defaultColWidth="9.85546875" defaultRowHeight="13.9" customHeight="1" x14ac:dyDescent="0.25"/>
  <cols>
    <col min="1" max="1" width="49.85546875" style="3" customWidth="1"/>
    <col min="2" max="3" width="5.7109375" style="4" customWidth="1"/>
    <col min="4" max="4" width="12.42578125" style="5" customWidth="1"/>
    <col min="5" max="6" width="12" style="3" customWidth="1"/>
    <col min="7" max="1022" width="9.85546875" style="3"/>
    <col min="1023" max="1024" width="11.5703125" style="3" customWidth="1"/>
    <col min="1025" max="16384" width="9.85546875" style="3"/>
  </cols>
  <sheetData>
    <row r="1" spans="1:7" ht="15" x14ac:dyDescent="0.25">
      <c r="B1" s="2"/>
      <c r="C1" s="2"/>
      <c r="D1" s="33" t="s">
        <v>0</v>
      </c>
      <c r="E1" s="33"/>
      <c r="F1" s="33"/>
      <c r="G1" s="33"/>
    </row>
    <row r="2" spans="1:7" ht="15" x14ac:dyDescent="0.25">
      <c r="B2" s="2"/>
      <c r="C2" s="2"/>
      <c r="D2" s="33" t="s">
        <v>1</v>
      </c>
      <c r="E2" s="33"/>
      <c r="F2" s="33"/>
      <c r="G2" s="33"/>
    </row>
    <row r="3" spans="1:7" ht="15" x14ac:dyDescent="0.25">
      <c r="B3" s="2"/>
      <c r="C3" s="2"/>
      <c r="D3" s="33" t="s">
        <v>2</v>
      </c>
      <c r="E3" s="33"/>
      <c r="F3" s="33"/>
      <c r="G3" s="33"/>
    </row>
    <row r="4" spans="1:7" ht="15" x14ac:dyDescent="0.25">
      <c r="B4" s="2"/>
      <c r="C4" s="2"/>
      <c r="D4" s="33" t="s">
        <v>3</v>
      </c>
      <c r="E4" s="33"/>
      <c r="F4" s="33"/>
      <c r="G4" s="33"/>
    </row>
    <row r="5" spans="1:7" ht="21.2" customHeight="1" x14ac:dyDescent="0.25">
      <c r="B5" s="2"/>
      <c r="C5" s="2"/>
      <c r="D5" s="33" t="s">
        <v>81</v>
      </c>
      <c r="E5" s="33"/>
      <c r="F5" s="33"/>
      <c r="G5" s="33"/>
    </row>
    <row r="8" spans="1:7" ht="46.5" customHeight="1" x14ac:dyDescent="0.25">
      <c r="A8" s="29" t="s">
        <v>4</v>
      </c>
      <c r="B8" s="29"/>
      <c r="C8" s="29"/>
      <c r="D8" s="29"/>
      <c r="E8" s="29"/>
      <c r="F8" s="29"/>
      <c r="G8" s="29"/>
    </row>
    <row r="9" spans="1:7" ht="15" x14ac:dyDescent="0.25">
      <c r="D9" s="3"/>
      <c r="F9" s="30" t="s">
        <v>5</v>
      </c>
      <c r="G9" s="30"/>
    </row>
    <row r="10" spans="1:7" ht="131.1" customHeight="1" x14ac:dyDescent="0.25">
      <c r="A10" s="6" t="s">
        <v>6</v>
      </c>
      <c r="B10" s="7" t="s">
        <v>7</v>
      </c>
      <c r="C10" s="7" t="s">
        <v>8</v>
      </c>
      <c r="D10" s="8" t="s">
        <v>9</v>
      </c>
      <c r="E10" s="8" t="s">
        <v>10</v>
      </c>
      <c r="F10" s="9" t="s">
        <v>11</v>
      </c>
      <c r="G10" s="9" t="s">
        <v>12</v>
      </c>
    </row>
    <row r="11" spans="1:7" ht="27.4" customHeight="1" x14ac:dyDescent="0.25">
      <c r="A11" s="10" t="s">
        <v>13</v>
      </c>
      <c r="B11" s="11"/>
      <c r="C11" s="11"/>
      <c r="D11" s="12">
        <f>D13+D22+D24+D28+D39+D46+D51+D56+D61+D63+D34+D49+D37</f>
        <v>5332417.1999999993</v>
      </c>
      <c r="E11" s="12">
        <f>E13+E22+E24+E28+E39+E46+E51+E56+E61+E63+E34+E49+E37</f>
        <v>5308436.5999999987</v>
      </c>
      <c r="F11" s="12">
        <f>F13+F22+F24+F28+F39+F46+F51+F56+F61+F63+F34+F49+F37</f>
        <v>4916895.3</v>
      </c>
      <c r="G11" s="12">
        <f>F11/E11*100</f>
        <v>92.624169232802018</v>
      </c>
    </row>
    <row r="12" spans="1:7" ht="15.75" x14ac:dyDescent="0.25">
      <c r="A12" s="13" t="s">
        <v>14</v>
      </c>
      <c r="B12" s="14"/>
      <c r="C12" s="14"/>
      <c r="D12" s="12"/>
      <c r="E12" s="12"/>
      <c r="F12" s="12"/>
      <c r="G12" s="12"/>
    </row>
    <row r="13" spans="1:7" ht="15.75" x14ac:dyDescent="0.25">
      <c r="A13" s="10" t="s">
        <v>15</v>
      </c>
      <c r="B13" s="15" t="s">
        <v>16</v>
      </c>
      <c r="C13" s="15" t="s">
        <v>17</v>
      </c>
      <c r="D13" s="12">
        <f>D14+D15+D16+D17+D18+D19+D20+D21</f>
        <v>385599.1</v>
      </c>
      <c r="E13" s="12">
        <f>E14+E15+E16+E17+E18+E19+E20+E21</f>
        <v>383606.69999999995</v>
      </c>
      <c r="F13" s="12">
        <f>F14+F15+F16+F17+F18+F19+F20+F21</f>
        <v>367749.39999999997</v>
      </c>
      <c r="G13" s="12">
        <f t="shared" ref="G13:G44" si="0">F13/E13*100</f>
        <v>95.866260938612385</v>
      </c>
    </row>
    <row r="14" spans="1:7" ht="47.25" x14ac:dyDescent="0.25">
      <c r="A14" s="13" t="s">
        <v>18</v>
      </c>
      <c r="B14" s="16" t="s">
        <v>16</v>
      </c>
      <c r="C14" s="16" t="s">
        <v>19</v>
      </c>
      <c r="D14" s="17">
        <v>216.2</v>
      </c>
      <c r="E14" s="17">
        <v>216.2</v>
      </c>
      <c r="F14" s="17">
        <v>216.1</v>
      </c>
      <c r="G14" s="18">
        <f t="shared" si="0"/>
        <v>99.953746530989832</v>
      </c>
    </row>
    <row r="15" spans="1:7" ht="63" x14ac:dyDescent="0.25">
      <c r="A15" s="13" t="s">
        <v>20</v>
      </c>
      <c r="B15" s="19" t="s">
        <v>16</v>
      </c>
      <c r="C15" s="19" t="s">
        <v>21</v>
      </c>
      <c r="D15" s="17">
        <v>7392.6</v>
      </c>
      <c r="E15" s="17">
        <v>7392.6</v>
      </c>
      <c r="F15" s="17">
        <v>7294.2</v>
      </c>
      <c r="G15" s="18">
        <f t="shared" si="0"/>
        <v>98.668939209479746</v>
      </c>
    </row>
    <row r="16" spans="1:7" ht="63" x14ac:dyDescent="0.25">
      <c r="A16" s="20" t="s">
        <v>22</v>
      </c>
      <c r="B16" s="16" t="s">
        <v>16</v>
      </c>
      <c r="C16" s="16" t="s">
        <v>23</v>
      </c>
      <c r="D16" s="18">
        <v>160496.4</v>
      </c>
      <c r="E16" s="18">
        <v>160716.4</v>
      </c>
      <c r="F16" s="18">
        <v>159771.79999999999</v>
      </c>
      <c r="G16" s="18">
        <f t="shared" si="0"/>
        <v>99.412256620979562</v>
      </c>
    </row>
    <row r="17" spans="1:7" ht="15.75" x14ac:dyDescent="0.25">
      <c r="A17" s="13" t="s">
        <v>24</v>
      </c>
      <c r="B17" s="16" t="s">
        <v>16</v>
      </c>
      <c r="C17" s="16" t="s">
        <v>25</v>
      </c>
      <c r="D17" s="18">
        <f>9.3+0.8</f>
        <v>10.100000000000001</v>
      </c>
      <c r="E17" s="18">
        <f>9.3+0.8</f>
        <v>10.100000000000001</v>
      </c>
      <c r="F17" s="18">
        <v>10.1</v>
      </c>
      <c r="G17" s="18">
        <f t="shared" si="0"/>
        <v>99.999999999999972</v>
      </c>
    </row>
    <row r="18" spans="1:7" ht="47.25" x14ac:dyDescent="0.25">
      <c r="A18" s="13" t="s">
        <v>26</v>
      </c>
      <c r="B18" s="16" t="s">
        <v>16</v>
      </c>
      <c r="C18" s="16" t="s">
        <v>27</v>
      </c>
      <c r="D18" s="18">
        <v>44133.8</v>
      </c>
      <c r="E18" s="18">
        <v>44133.8</v>
      </c>
      <c r="F18" s="18">
        <v>43346.7</v>
      </c>
      <c r="G18" s="18">
        <f t="shared" si="0"/>
        <v>98.216559643629125</v>
      </c>
    </row>
    <row r="19" spans="1:7" ht="31.5" x14ac:dyDescent="0.25">
      <c r="A19" s="21" t="s">
        <v>28</v>
      </c>
      <c r="B19" s="16" t="s">
        <v>16</v>
      </c>
      <c r="C19" s="16" t="s">
        <v>29</v>
      </c>
      <c r="D19" s="18">
        <v>6800</v>
      </c>
      <c r="E19" s="18">
        <v>6800</v>
      </c>
      <c r="F19" s="18">
        <v>6800</v>
      </c>
      <c r="G19" s="18">
        <f t="shared" si="0"/>
        <v>100</v>
      </c>
    </row>
    <row r="20" spans="1:7" ht="15.75" x14ac:dyDescent="0.25">
      <c r="A20" s="13" t="s">
        <v>30</v>
      </c>
      <c r="B20" s="16" t="s">
        <v>16</v>
      </c>
      <c r="C20" s="16">
        <v>11</v>
      </c>
      <c r="D20" s="18">
        <v>3491.3</v>
      </c>
      <c r="E20" s="18">
        <v>1278.9000000000001</v>
      </c>
      <c r="F20" s="18"/>
      <c r="G20" s="18">
        <f t="shared" si="0"/>
        <v>0</v>
      </c>
    </row>
    <row r="21" spans="1:7" ht="15.75" x14ac:dyDescent="0.25">
      <c r="A21" s="13" t="s">
        <v>31</v>
      </c>
      <c r="B21" s="16" t="s">
        <v>16</v>
      </c>
      <c r="C21" s="16">
        <v>13</v>
      </c>
      <c r="D21" s="18">
        <v>163058.70000000001</v>
      </c>
      <c r="E21" s="18">
        <v>163058.70000000001</v>
      </c>
      <c r="F21" s="18">
        <v>150310.5</v>
      </c>
      <c r="G21" s="18">
        <f t="shared" si="0"/>
        <v>92.181833903986714</v>
      </c>
    </row>
    <row r="22" spans="1:7" ht="15.75" x14ac:dyDescent="0.25">
      <c r="A22" s="10" t="s">
        <v>32</v>
      </c>
      <c r="B22" s="15" t="s">
        <v>19</v>
      </c>
      <c r="C22" s="15" t="s">
        <v>17</v>
      </c>
      <c r="D22" s="12">
        <f>D23</f>
        <v>40.4</v>
      </c>
      <c r="E22" s="12">
        <f>E23</f>
        <v>40.4</v>
      </c>
      <c r="F22" s="12">
        <f>F23</f>
        <v>40.4</v>
      </c>
      <c r="G22" s="12">
        <f t="shared" si="0"/>
        <v>100</v>
      </c>
    </row>
    <row r="23" spans="1:7" ht="15.75" x14ac:dyDescent="0.25">
      <c r="A23" s="13" t="s">
        <v>33</v>
      </c>
      <c r="B23" s="16" t="s">
        <v>19</v>
      </c>
      <c r="C23" s="16" t="s">
        <v>23</v>
      </c>
      <c r="D23" s="18">
        <v>40.4</v>
      </c>
      <c r="E23" s="18">
        <v>40.4</v>
      </c>
      <c r="F23" s="18">
        <v>40.4</v>
      </c>
      <c r="G23" s="18">
        <f t="shared" si="0"/>
        <v>100</v>
      </c>
    </row>
    <row r="24" spans="1:7" ht="31.5" x14ac:dyDescent="0.25">
      <c r="A24" s="10" t="s">
        <v>34</v>
      </c>
      <c r="B24" s="15" t="s">
        <v>21</v>
      </c>
      <c r="C24" s="15" t="s">
        <v>17</v>
      </c>
      <c r="D24" s="12">
        <f>D25+D26+D27</f>
        <v>90137.7</v>
      </c>
      <c r="E24" s="12">
        <f>E25+E26+E27</f>
        <v>91437.7</v>
      </c>
      <c r="F24" s="12">
        <f>F25+F26+F27</f>
        <v>87407</v>
      </c>
      <c r="G24" s="12">
        <f t="shared" si="0"/>
        <v>95.591862000028442</v>
      </c>
    </row>
    <row r="25" spans="1:7" ht="15.75" x14ac:dyDescent="0.25">
      <c r="A25" s="13" t="s">
        <v>35</v>
      </c>
      <c r="B25" s="16" t="s">
        <v>21</v>
      </c>
      <c r="C25" s="16" t="s">
        <v>36</v>
      </c>
      <c r="D25" s="18">
        <v>500</v>
      </c>
      <c r="E25" s="18">
        <v>500</v>
      </c>
      <c r="F25" s="18">
        <v>0</v>
      </c>
      <c r="G25" s="18">
        <f t="shared" si="0"/>
        <v>0</v>
      </c>
    </row>
    <row r="26" spans="1:7" ht="47.25" x14ac:dyDescent="0.25">
      <c r="A26" s="13" t="s">
        <v>37</v>
      </c>
      <c r="B26" s="16" t="s">
        <v>21</v>
      </c>
      <c r="C26" s="16" t="s">
        <v>38</v>
      </c>
      <c r="D26" s="18">
        <v>88648.7</v>
      </c>
      <c r="E26" s="18">
        <v>89948.7</v>
      </c>
      <c r="F26" s="18">
        <v>86458</v>
      </c>
      <c r="G26" s="18">
        <f t="shared" si="0"/>
        <v>96.119232406916382</v>
      </c>
    </row>
    <row r="27" spans="1:7" ht="47.25" x14ac:dyDescent="0.25">
      <c r="A27" s="13" t="s">
        <v>39</v>
      </c>
      <c r="B27" s="16" t="s">
        <v>21</v>
      </c>
      <c r="C27" s="16">
        <v>14</v>
      </c>
      <c r="D27" s="18">
        <v>989</v>
      </c>
      <c r="E27" s="18">
        <v>989</v>
      </c>
      <c r="F27" s="18">
        <v>949</v>
      </c>
      <c r="G27" s="18">
        <f t="shared" si="0"/>
        <v>95.955510616784636</v>
      </c>
    </row>
    <row r="28" spans="1:7" ht="15.75" x14ac:dyDescent="0.25">
      <c r="A28" s="10" t="s">
        <v>40</v>
      </c>
      <c r="B28" s="15" t="s">
        <v>23</v>
      </c>
      <c r="C28" s="15" t="s">
        <v>17</v>
      </c>
      <c r="D28" s="12">
        <f>D29+D30+D31+D32+D33</f>
        <v>49191.1</v>
      </c>
      <c r="E28" s="12">
        <f>E29+E30+E31+E32+E33</f>
        <v>48971.1</v>
      </c>
      <c r="F28" s="12">
        <f>F29+F30+F31+F32+F33</f>
        <v>46473.9</v>
      </c>
      <c r="G28" s="12">
        <f t="shared" si="0"/>
        <v>94.900665902950934</v>
      </c>
    </row>
    <row r="29" spans="1:7" ht="15.75" x14ac:dyDescent="0.25">
      <c r="A29" s="13" t="s">
        <v>41</v>
      </c>
      <c r="B29" s="16" t="s">
        <v>23</v>
      </c>
      <c r="C29" s="16" t="s">
        <v>25</v>
      </c>
      <c r="D29" s="18">
        <v>12259.1</v>
      </c>
      <c r="E29" s="18">
        <v>12259.1</v>
      </c>
      <c r="F29" s="18">
        <v>12258.7</v>
      </c>
      <c r="G29" s="18">
        <f t="shared" si="0"/>
        <v>99.996737117732948</v>
      </c>
    </row>
    <row r="30" spans="1:7" ht="15.75" x14ac:dyDescent="0.25">
      <c r="A30" s="13" t="s">
        <v>42</v>
      </c>
      <c r="B30" s="16" t="s">
        <v>23</v>
      </c>
      <c r="C30" s="16" t="s">
        <v>43</v>
      </c>
      <c r="D30" s="18">
        <v>6477.8</v>
      </c>
      <c r="E30" s="18">
        <v>6477.8</v>
      </c>
      <c r="F30" s="18">
        <v>6477.8</v>
      </c>
      <c r="G30" s="18">
        <f t="shared" si="0"/>
        <v>100</v>
      </c>
    </row>
    <row r="31" spans="1:7" ht="15.75" x14ac:dyDescent="0.25">
      <c r="A31" s="13" t="s">
        <v>44</v>
      </c>
      <c r="B31" s="16" t="s">
        <v>23</v>
      </c>
      <c r="C31" s="16" t="s">
        <v>36</v>
      </c>
      <c r="D31" s="18">
        <f>3931+2371.1</f>
        <v>6302.1</v>
      </c>
      <c r="E31" s="18">
        <f>3931+2371.1</f>
        <v>6302.1</v>
      </c>
      <c r="F31" s="18">
        <v>6173.6</v>
      </c>
      <c r="G31" s="18">
        <f t="shared" si="0"/>
        <v>97.960997127941482</v>
      </c>
    </row>
    <row r="32" spans="1:7" ht="15.75" x14ac:dyDescent="0.25">
      <c r="A32" s="13" t="s">
        <v>45</v>
      </c>
      <c r="B32" s="16" t="s">
        <v>23</v>
      </c>
      <c r="C32" s="16">
        <v>10</v>
      </c>
      <c r="D32" s="18">
        <v>17472.900000000001</v>
      </c>
      <c r="E32" s="18">
        <v>17472.900000000001</v>
      </c>
      <c r="F32" s="18">
        <v>17447.5</v>
      </c>
      <c r="G32" s="18">
        <f t="shared" si="0"/>
        <v>99.854632030172425</v>
      </c>
    </row>
    <row r="33" spans="1:7" ht="31.5" x14ac:dyDescent="0.25">
      <c r="A33" s="13" t="s">
        <v>46</v>
      </c>
      <c r="B33" s="16" t="s">
        <v>23</v>
      </c>
      <c r="C33" s="16">
        <v>12</v>
      </c>
      <c r="D33" s="18">
        <v>6679.2</v>
      </c>
      <c r="E33" s="18">
        <v>6459.2</v>
      </c>
      <c r="F33" s="18">
        <v>4116.3</v>
      </c>
      <c r="G33" s="18">
        <f t="shared" si="0"/>
        <v>63.727706217488233</v>
      </c>
    </row>
    <row r="34" spans="1:7" ht="15.75" x14ac:dyDescent="0.25">
      <c r="A34" s="10" t="s">
        <v>47</v>
      </c>
      <c r="B34" s="15" t="s">
        <v>25</v>
      </c>
      <c r="C34" s="15" t="s">
        <v>17</v>
      </c>
      <c r="D34" s="12">
        <f>D36+D35</f>
        <v>232185.60000000001</v>
      </c>
      <c r="E34" s="12">
        <f>E36+E35</f>
        <v>232185.60000000001</v>
      </c>
      <c r="F34" s="12">
        <f>F36+F35</f>
        <v>44882.8</v>
      </c>
      <c r="G34" s="12">
        <f t="shared" si="0"/>
        <v>19.330570026737231</v>
      </c>
    </row>
    <row r="35" spans="1:7" ht="15.75" x14ac:dyDescent="0.25">
      <c r="A35" s="13" t="s">
        <v>48</v>
      </c>
      <c r="B35" s="16" t="s">
        <v>25</v>
      </c>
      <c r="C35" s="16" t="s">
        <v>19</v>
      </c>
      <c r="D35" s="18">
        <v>224306.6</v>
      </c>
      <c r="E35" s="18">
        <v>224306.6</v>
      </c>
      <c r="F35" s="18">
        <v>37231.300000000003</v>
      </c>
      <c r="G35" s="18">
        <f t="shared" si="0"/>
        <v>16.598397015513587</v>
      </c>
    </row>
    <row r="36" spans="1:7" ht="15.75" x14ac:dyDescent="0.25">
      <c r="A36" s="13" t="s">
        <v>49</v>
      </c>
      <c r="B36" s="16" t="s">
        <v>25</v>
      </c>
      <c r="C36" s="16" t="s">
        <v>21</v>
      </c>
      <c r="D36" s="18">
        <v>7879</v>
      </c>
      <c r="E36" s="18">
        <v>7879</v>
      </c>
      <c r="F36" s="18">
        <v>7651.5</v>
      </c>
      <c r="G36" s="18">
        <f t="shared" si="0"/>
        <v>97.112577738291662</v>
      </c>
    </row>
    <row r="37" spans="1:7" s="22" customFormat="1" ht="15.75" x14ac:dyDescent="0.2">
      <c r="A37" s="10" t="s">
        <v>50</v>
      </c>
      <c r="B37" s="15" t="s">
        <v>27</v>
      </c>
      <c r="C37" s="15" t="s">
        <v>17</v>
      </c>
      <c r="D37" s="12">
        <f>D38</f>
        <v>51493.3</v>
      </c>
      <c r="E37" s="12">
        <f>E38</f>
        <v>51493.3</v>
      </c>
      <c r="F37" s="12">
        <f>F38</f>
        <v>0</v>
      </c>
      <c r="G37" s="12">
        <f t="shared" si="0"/>
        <v>0</v>
      </c>
    </row>
    <row r="38" spans="1:7" ht="31.5" x14ac:dyDescent="0.25">
      <c r="A38" s="13" t="s">
        <v>51</v>
      </c>
      <c r="B38" s="16" t="s">
        <v>27</v>
      </c>
      <c r="C38" s="16" t="s">
        <v>25</v>
      </c>
      <c r="D38" s="18">
        <v>51493.3</v>
      </c>
      <c r="E38" s="18">
        <v>51493.3</v>
      </c>
      <c r="F38" s="18">
        <v>0</v>
      </c>
      <c r="G38" s="18">
        <f t="shared" si="0"/>
        <v>0</v>
      </c>
    </row>
    <row r="39" spans="1:7" ht="15.75" x14ac:dyDescent="0.25">
      <c r="A39" s="10" t="s">
        <v>52</v>
      </c>
      <c r="B39" s="15" t="s">
        <v>29</v>
      </c>
      <c r="C39" s="15" t="s">
        <v>17</v>
      </c>
      <c r="D39" s="12">
        <f>SUM(D40:D45)</f>
        <v>3651179</v>
      </c>
      <c r="E39" s="12">
        <f>SUM(E40:E45)</f>
        <v>3627148.5</v>
      </c>
      <c r="F39" s="12">
        <f>SUM(F40:F45)</f>
        <v>3515295.9999999995</v>
      </c>
      <c r="G39" s="12">
        <f t="shared" si="0"/>
        <v>96.916241504862555</v>
      </c>
    </row>
    <row r="40" spans="1:7" ht="15.75" x14ac:dyDescent="0.25">
      <c r="A40" s="13" t="s">
        <v>53</v>
      </c>
      <c r="B40" s="16" t="s">
        <v>29</v>
      </c>
      <c r="C40" s="16" t="s">
        <v>16</v>
      </c>
      <c r="D40" s="18">
        <v>1070640</v>
      </c>
      <c r="E40" s="18">
        <v>1046609.5</v>
      </c>
      <c r="F40" s="18">
        <v>937019.7</v>
      </c>
      <c r="G40" s="18">
        <f t="shared" si="0"/>
        <v>89.529065042883701</v>
      </c>
    </row>
    <row r="41" spans="1:7" ht="15.75" x14ac:dyDescent="0.25">
      <c r="A41" s="13" t="s">
        <v>54</v>
      </c>
      <c r="B41" s="16" t="s">
        <v>29</v>
      </c>
      <c r="C41" s="16" t="s">
        <v>19</v>
      </c>
      <c r="D41" s="18">
        <v>2043745</v>
      </c>
      <c r="E41" s="18">
        <v>2043745</v>
      </c>
      <c r="F41" s="18">
        <v>2043744.6</v>
      </c>
      <c r="G41" s="18">
        <f t="shared" si="0"/>
        <v>99.999980428086673</v>
      </c>
    </row>
    <row r="42" spans="1:7" ht="15.75" x14ac:dyDescent="0.25">
      <c r="A42" s="13" t="s">
        <v>55</v>
      </c>
      <c r="B42" s="16" t="s">
        <v>29</v>
      </c>
      <c r="C42" s="16" t="s">
        <v>21</v>
      </c>
      <c r="D42" s="18">
        <v>250129</v>
      </c>
      <c r="E42" s="18">
        <v>250129</v>
      </c>
      <c r="F42" s="18">
        <v>249891.3</v>
      </c>
      <c r="G42" s="18">
        <f t="shared" si="0"/>
        <v>99.90496903597743</v>
      </c>
    </row>
    <row r="43" spans="1:7" ht="31.5" x14ac:dyDescent="0.25">
      <c r="A43" s="13" t="s">
        <v>56</v>
      </c>
      <c r="B43" s="16" t="s">
        <v>29</v>
      </c>
      <c r="C43" s="16" t="s">
        <v>25</v>
      </c>
      <c r="D43" s="18">
        <v>200</v>
      </c>
      <c r="E43" s="18">
        <v>200</v>
      </c>
      <c r="F43" s="18">
        <v>194.4</v>
      </c>
      <c r="G43" s="18">
        <f t="shared" si="0"/>
        <v>97.2</v>
      </c>
    </row>
    <row r="44" spans="1:7" ht="15.75" x14ac:dyDescent="0.25">
      <c r="A44" s="13" t="s">
        <v>57</v>
      </c>
      <c r="B44" s="16" t="s">
        <v>29</v>
      </c>
      <c r="C44" s="16" t="s">
        <v>29</v>
      </c>
      <c r="D44" s="18">
        <v>17986.7</v>
      </c>
      <c r="E44" s="18">
        <v>17986.7</v>
      </c>
      <c r="F44" s="18">
        <v>17957.7</v>
      </c>
      <c r="G44" s="18">
        <f t="shared" si="0"/>
        <v>99.838769757654262</v>
      </c>
    </row>
    <row r="45" spans="1:7" ht="15.75" x14ac:dyDescent="0.25">
      <c r="A45" s="13" t="s">
        <v>58</v>
      </c>
      <c r="B45" s="16" t="s">
        <v>29</v>
      </c>
      <c r="C45" s="16" t="s">
        <v>36</v>
      </c>
      <c r="D45" s="18">
        <v>268478.3</v>
      </c>
      <c r="E45" s="18">
        <v>268478.3</v>
      </c>
      <c r="F45" s="18">
        <v>266488.3</v>
      </c>
      <c r="G45" s="18">
        <f t="shared" ref="G45:G65" si="1">F45/E45*100</f>
        <v>99.258785533132482</v>
      </c>
    </row>
    <row r="46" spans="1:7" ht="15.75" x14ac:dyDescent="0.25">
      <c r="A46" s="10" t="s">
        <v>59</v>
      </c>
      <c r="B46" s="15" t="s">
        <v>43</v>
      </c>
      <c r="C46" s="15" t="s">
        <v>17</v>
      </c>
      <c r="D46" s="12">
        <f>SUM(D47:D48)</f>
        <v>187045.4</v>
      </c>
      <c r="E46" s="12">
        <f>SUM(E47:E48)</f>
        <v>187045.4</v>
      </c>
      <c r="F46" s="12">
        <f>SUM(F47:F48)</f>
        <v>185513.7</v>
      </c>
      <c r="G46" s="12">
        <f t="shared" si="1"/>
        <v>99.181107902145698</v>
      </c>
    </row>
    <row r="47" spans="1:7" ht="15.75" x14ac:dyDescent="0.25">
      <c r="A47" s="13" t="s">
        <v>60</v>
      </c>
      <c r="B47" s="16" t="s">
        <v>43</v>
      </c>
      <c r="C47" s="16" t="s">
        <v>16</v>
      </c>
      <c r="D47" s="18">
        <v>137208.9</v>
      </c>
      <c r="E47" s="18">
        <v>137208.9</v>
      </c>
      <c r="F47" s="18">
        <v>135708.5</v>
      </c>
      <c r="G47" s="18">
        <f t="shared" si="1"/>
        <v>98.906484929184629</v>
      </c>
    </row>
    <row r="48" spans="1:7" ht="31.5" x14ac:dyDescent="0.25">
      <c r="A48" s="13" t="s">
        <v>61</v>
      </c>
      <c r="B48" s="16" t="s">
        <v>43</v>
      </c>
      <c r="C48" s="16" t="s">
        <v>23</v>
      </c>
      <c r="D48" s="18">
        <v>49836.5</v>
      </c>
      <c r="E48" s="18">
        <v>49836.5</v>
      </c>
      <c r="F48" s="18">
        <v>49805.2</v>
      </c>
      <c r="G48" s="18">
        <f t="shared" si="1"/>
        <v>99.937194626428422</v>
      </c>
    </row>
    <row r="49" spans="1:7" s="22" customFormat="1" ht="15.75" x14ac:dyDescent="0.2">
      <c r="A49" s="10" t="s">
        <v>62</v>
      </c>
      <c r="B49" s="15" t="s">
        <v>36</v>
      </c>
      <c r="C49" s="15" t="s">
        <v>17</v>
      </c>
      <c r="D49" s="12">
        <f>D50</f>
        <v>40385.599999999999</v>
      </c>
      <c r="E49" s="12">
        <f>E50</f>
        <v>40385.599999999999</v>
      </c>
      <c r="F49" s="12">
        <f>F50</f>
        <v>37355.699999999997</v>
      </c>
      <c r="G49" s="12">
        <f t="shared" si="1"/>
        <v>92.497573392496335</v>
      </c>
    </row>
    <row r="50" spans="1:7" ht="15.75" x14ac:dyDescent="0.25">
      <c r="A50" s="13" t="s">
        <v>63</v>
      </c>
      <c r="B50" s="16" t="s">
        <v>36</v>
      </c>
      <c r="C50" s="16" t="s">
        <v>19</v>
      </c>
      <c r="D50" s="18">
        <v>40385.599999999999</v>
      </c>
      <c r="E50" s="18">
        <v>40385.599999999999</v>
      </c>
      <c r="F50" s="18">
        <v>37355.699999999997</v>
      </c>
      <c r="G50" s="18">
        <f t="shared" si="1"/>
        <v>92.497573392496335</v>
      </c>
    </row>
    <row r="51" spans="1:7" ht="15.75" x14ac:dyDescent="0.25">
      <c r="A51" s="10" t="s">
        <v>64</v>
      </c>
      <c r="B51" s="15">
        <v>10</v>
      </c>
      <c r="C51" s="15" t="s">
        <v>17</v>
      </c>
      <c r="D51" s="12">
        <f>SUM(D52:D55)</f>
        <v>351289.3</v>
      </c>
      <c r="E51" s="12">
        <f>SUM(E52:E55)</f>
        <v>351339.2</v>
      </c>
      <c r="F51" s="12">
        <f>SUM(F52:F55)</f>
        <v>338201.2</v>
      </c>
      <c r="G51" s="12">
        <f t="shared" si="1"/>
        <v>96.260593750996193</v>
      </c>
    </row>
    <row r="52" spans="1:7" ht="15.75" x14ac:dyDescent="0.25">
      <c r="A52" s="13" t="s">
        <v>65</v>
      </c>
      <c r="B52" s="16">
        <v>10</v>
      </c>
      <c r="C52" s="16" t="s">
        <v>16</v>
      </c>
      <c r="D52" s="18">
        <v>13776.8</v>
      </c>
      <c r="E52" s="18">
        <v>13776.8</v>
      </c>
      <c r="F52" s="18">
        <v>13723.8</v>
      </c>
      <c r="G52" s="18">
        <f t="shared" si="1"/>
        <v>99.615295279019804</v>
      </c>
    </row>
    <row r="53" spans="1:7" ht="15.75" x14ac:dyDescent="0.25">
      <c r="A53" s="13" t="s">
        <v>66</v>
      </c>
      <c r="B53" s="16">
        <v>10</v>
      </c>
      <c r="C53" s="16" t="s">
        <v>21</v>
      </c>
      <c r="D53" s="18">
        <f>68775.3+7000</f>
        <v>75775.3</v>
      </c>
      <c r="E53" s="18">
        <f>68775.3+7000</f>
        <v>75775.3</v>
      </c>
      <c r="F53" s="18">
        <v>70944.100000000006</v>
      </c>
      <c r="G53" s="18">
        <f t="shared" si="1"/>
        <v>93.624307656980577</v>
      </c>
    </row>
    <row r="54" spans="1:7" ht="15.75" x14ac:dyDescent="0.25">
      <c r="A54" s="13" t="s">
        <v>67</v>
      </c>
      <c r="B54" s="16">
        <v>10</v>
      </c>
      <c r="C54" s="16" t="s">
        <v>23</v>
      </c>
      <c r="D54" s="18">
        <v>247658</v>
      </c>
      <c r="E54" s="18">
        <v>247707.9</v>
      </c>
      <c r="F54" s="18">
        <v>239480.5</v>
      </c>
      <c r="G54" s="18">
        <f t="shared" si="1"/>
        <v>96.678587965906615</v>
      </c>
    </row>
    <row r="55" spans="1:7" ht="31.5" x14ac:dyDescent="0.25">
      <c r="A55" s="13" t="s">
        <v>68</v>
      </c>
      <c r="B55" s="16">
        <v>10</v>
      </c>
      <c r="C55" s="16" t="s">
        <v>27</v>
      </c>
      <c r="D55" s="18">
        <v>14079.2</v>
      </c>
      <c r="E55" s="18">
        <v>14079.2</v>
      </c>
      <c r="F55" s="18">
        <v>14052.8</v>
      </c>
      <c r="G55" s="18">
        <f t="shared" si="1"/>
        <v>99.812489345985554</v>
      </c>
    </row>
    <row r="56" spans="1:7" ht="15.75" x14ac:dyDescent="0.25">
      <c r="A56" s="10" t="s">
        <v>69</v>
      </c>
      <c r="B56" s="15">
        <v>11</v>
      </c>
      <c r="C56" s="15" t="s">
        <v>17</v>
      </c>
      <c r="D56" s="12">
        <f>SUM(D57:D60)</f>
        <v>239889.2</v>
      </c>
      <c r="E56" s="12">
        <f>SUM(E57:E60)</f>
        <v>239889.2</v>
      </c>
      <c r="F56" s="12">
        <f>SUM(F57:F60)</f>
        <v>239081.4</v>
      </c>
      <c r="G56" s="12">
        <f t="shared" si="1"/>
        <v>99.663261205589905</v>
      </c>
    </row>
    <row r="57" spans="1:7" ht="15.75" x14ac:dyDescent="0.25">
      <c r="A57" s="13" t="s">
        <v>70</v>
      </c>
      <c r="B57" s="16">
        <v>11</v>
      </c>
      <c r="C57" s="16" t="s">
        <v>16</v>
      </c>
      <c r="D57" s="18">
        <v>2305.4</v>
      </c>
      <c r="E57" s="18">
        <v>2305.4</v>
      </c>
      <c r="F57" s="18">
        <v>2305.4</v>
      </c>
      <c r="G57" s="18">
        <f t="shared" si="1"/>
        <v>100</v>
      </c>
    </row>
    <row r="58" spans="1:7" ht="15.75" x14ac:dyDescent="0.25">
      <c r="A58" s="13" t="s">
        <v>71</v>
      </c>
      <c r="B58" s="16">
        <v>11</v>
      </c>
      <c r="C58" s="16" t="s">
        <v>19</v>
      </c>
      <c r="D58" s="18">
        <v>6605.5</v>
      </c>
      <c r="E58" s="18">
        <v>6605.5</v>
      </c>
      <c r="F58" s="18">
        <v>6378.1</v>
      </c>
      <c r="G58" s="18">
        <f t="shared" si="1"/>
        <v>96.55741427598214</v>
      </c>
    </row>
    <row r="59" spans="1:7" ht="15.75" x14ac:dyDescent="0.25">
      <c r="A59" s="13" t="s">
        <v>72</v>
      </c>
      <c r="B59" s="16" t="s">
        <v>73</v>
      </c>
      <c r="C59" s="16" t="s">
        <v>21</v>
      </c>
      <c r="D59" s="18">
        <v>223522.7</v>
      </c>
      <c r="E59" s="18">
        <v>223522.7</v>
      </c>
      <c r="F59" s="18">
        <v>222985.9</v>
      </c>
      <c r="G59" s="18">
        <f t="shared" si="1"/>
        <v>99.759845420621701</v>
      </c>
    </row>
    <row r="60" spans="1:7" ht="31.5" x14ac:dyDescent="0.25">
      <c r="A60" s="13" t="s">
        <v>74</v>
      </c>
      <c r="B60" s="16">
        <v>11</v>
      </c>
      <c r="C60" s="16" t="s">
        <v>25</v>
      </c>
      <c r="D60" s="18">
        <v>7455.6</v>
      </c>
      <c r="E60" s="18">
        <v>7455.6</v>
      </c>
      <c r="F60" s="18">
        <v>7412</v>
      </c>
      <c r="G60" s="18">
        <f t="shared" si="1"/>
        <v>99.415204678362571</v>
      </c>
    </row>
    <row r="61" spans="1:7" ht="31.5" x14ac:dyDescent="0.25">
      <c r="A61" s="10" t="s">
        <v>75</v>
      </c>
      <c r="B61" s="15">
        <v>13</v>
      </c>
      <c r="C61" s="15" t="s">
        <v>17</v>
      </c>
      <c r="D61" s="12">
        <f>D62</f>
        <v>1.1000000000000001</v>
      </c>
      <c r="E61" s="12">
        <f>E62</f>
        <v>1.1000000000000001</v>
      </c>
      <c r="F61" s="12">
        <f>F62</f>
        <v>1</v>
      </c>
      <c r="G61" s="18">
        <f t="shared" si="1"/>
        <v>90.909090909090907</v>
      </c>
    </row>
    <row r="62" spans="1:7" ht="31.5" x14ac:dyDescent="0.25">
      <c r="A62" s="23" t="s">
        <v>76</v>
      </c>
      <c r="B62" s="16">
        <v>13</v>
      </c>
      <c r="C62" s="16" t="s">
        <v>16</v>
      </c>
      <c r="D62" s="18">
        <v>1.1000000000000001</v>
      </c>
      <c r="E62" s="18">
        <v>1.1000000000000001</v>
      </c>
      <c r="F62" s="18">
        <v>1</v>
      </c>
      <c r="G62" s="18">
        <f t="shared" si="1"/>
        <v>90.909090909090907</v>
      </c>
    </row>
    <row r="63" spans="1:7" ht="47.25" x14ac:dyDescent="0.25">
      <c r="A63" s="24" t="s">
        <v>77</v>
      </c>
      <c r="B63" s="15">
        <v>14</v>
      </c>
      <c r="C63" s="15" t="s">
        <v>17</v>
      </c>
      <c r="D63" s="12">
        <f>D64+D65</f>
        <v>53980.4</v>
      </c>
      <c r="E63" s="12">
        <f>E64+E65</f>
        <v>54892.800000000003</v>
      </c>
      <c r="F63" s="12">
        <f>F64+F65</f>
        <v>54892.800000000003</v>
      </c>
      <c r="G63" s="12">
        <f t="shared" si="1"/>
        <v>100</v>
      </c>
    </row>
    <row r="64" spans="1:7" ht="47.25" x14ac:dyDescent="0.25">
      <c r="A64" s="23" t="s">
        <v>78</v>
      </c>
      <c r="B64" s="16">
        <v>14</v>
      </c>
      <c r="C64" s="16" t="s">
        <v>16</v>
      </c>
      <c r="D64" s="18">
        <v>5000</v>
      </c>
      <c r="E64" s="18">
        <v>5000</v>
      </c>
      <c r="F64" s="18">
        <v>5000</v>
      </c>
      <c r="G64" s="18">
        <f t="shared" si="1"/>
        <v>100</v>
      </c>
    </row>
    <row r="65" spans="1:7" ht="31.5" x14ac:dyDescent="0.25">
      <c r="A65" s="23" t="s">
        <v>79</v>
      </c>
      <c r="B65" s="16" t="s">
        <v>80</v>
      </c>
      <c r="C65" s="16" t="s">
        <v>21</v>
      </c>
      <c r="D65" s="18">
        <v>48980.4</v>
      </c>
      <c r="E65" s="18">
        <v>49892.800000000003</v>
      </c>
      <c r="F65" s="18">
        <v>49892.800000000003</v>
      </c>
      <c r="G65" s="18">
        <f t="shared" si="1"/>
        <v>100</v>
      </c>
    </row>
    <row r="66" spans="1:7" s="25" customFormat="1" ht="18.75" x14ac:dyDescent="0.3">
      <c r="B66" s="26"/>
      <c r="C66" s="26"/>
      <c r="D66" s="27"/>
    </row>
    <row r="67" spans="1:7" ht="25.9" customHeight="1" x14ac:dyDescent="0.25"/>
    <row r="68" spans="1:7" s="28" customFormat="1" ht="33" customHeight="1" x14ac:dyDescent="0.3">
      <c r="B68" s="26"/>
      <c r="C68" s="31"/>
      <c r="D68" s="31"/>
      <c r="E68" s="1"/>
      <c r="F68" s="32"/>
      <c r="G68" s="32"/>
    </row>
    <row r="70" spans="1:7" ht="15" x14ac:dyDescent="0.25"/>
    <row r="1048576" ht="15" x14ac:dyDescent="0.25"/>
  </sheetData>
  <mergeCells count="9">
    <mergeCell ref="A8:G8"/>
    <mergeCell ref="F9:G9"/>
    <mergeCell ref="C68:D68"/>
    <mergeCell ref="F68:G68"/>
    <mergeCell ref="D1:G1"/>
    <mergeCell ref="D2:G2"/>
    <mergeCell ref="D3:G3"/>
    <mergeCell ref="D4:G4"/>
    <mergeCell ref="D5:G5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250</cp:revision>
  <cp:lastPrinted>2026-02-19T12:37:11Z</cp:lastPrinted>
  <dcterms:created xsi:type="dcterms:W3CDTF">2020-01-22T08:48:10Z</dcterms:created>
  <dcterms:modified xsi:type="dcterms:W3CDTF">2026-06-23T11:05:19Z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